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4115" windowHeight="64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9" i="1" l="1"/>
  <c r="M4" i="1" l="1"/>
  <c r="H4" i="1"/>
  <c r="C20" i="1"/>
  <c r="C19" i="1"/>
  <c r="C18" i="1"/>
  <c r="C16" i="1"/>
  <c r="C17" i="1" s="1"/>
  <c r="C13" i="1"/>
  <c r="C10" i="1"/>
  <c r="C4" i="1"/>
  <c r="C22" i="1" s="1"/>
  <c r="K4" i="1" s="1"/>
  <c r="M5" i="1" l="1"/>
  <c r="M6" i="1" s="1"/>
  <c r="H5" i="1"/>
  <c r="H6" i="1" s="1"/>
  <c r="H9" i="1" l="1"/>
  <c r="H17" i="1" s="1"/>
  <c r="H20" i="1" s="1"/>
  <c r="H21" i="1" s="1"/>
  <c r="H22" i="1" s="1"/>
  <c r="M9" i="1"/>
  <c r="M17" i="1" s="1"/>
  <c r="M20" i="1" s="1"/>
  <c r="M21" i="1" s="1"/>
  <c r="M22" i="1" s="1"/>
</calcChain>
</file>

<file path=xl/sharedStrings.xml><?xml version="1.0" encoding="utf-8"?>
<sst xmlns="http://schemas.openxmlformats.org/spreadsheetml/2006/main" count="52" uniqueCount="38">
  <si>
    <t>Poids max</t>
  </si>
  <si>
    <t>3e quartile</t>
  </si>
  <si>
    <t>Volume de la planche</t>
  </si>
  <si>
    <t>Poids de la planche</t>
  </si>
  <si>
    <t>Poids de la boîte</t>
  </si>
  <si>
    <t>Paramètre a des sabliers</t>
  </si>
  <si>
    <t>Paramètre b des sabliers</t>
  </si>
  <si>
    <t>Poids du sablier à 60 s</t>
  </si>
  <si>
    <t>Poids du sablier à 90 s</t>
  </si>
  <si>
    <t>Volume du dé</t>
  </si>
  <si>
    <t>Poids du dé</t>
  </si>
  <si>
    <t>Rapport k entre les jetons</t>
  </si>
  <si>
    <t>Hauteur du petit jeton</t>
  </si>
  <si>
    <t>Volume du petit jeton</t>
  </si>
  <si>
    <t>Volume du grand jeton</t>
  </si>
  <si>
    <t>Poids de 20 petits jetons</t>
  </si>
  <si>
    <t>Poids de 30 grands jetons</t>
  </si>
  <si>
    <t>&lt;</t>
  </si>
  <si>
    <t>6x+</t>
  </si>
  <si>
    <t>&lt;=</t>
  </si>
  <si>
    <t>6x</t>
  </si>
  <si>
    <t>x</t>
  </si>
  <si>
    <t>Le côté de la pyramide:</t>
  </si>
  <si>
    <t>c</t>
  </si>
  <si>
    <t>La hauteur de la pyramide:</t>
  </si>
  <si>
    <t>1,1c</t>
  </si>
  <si>
    <t>Le volume de la pyramide:</t>
  </si>
  <si>
    <t>On divise par 3</t>
  </si>
  <si>
    <t>Mesure max d'un côté:</t>
  </si>
  <si>
    <t>TOTAL SANS LES 6 PIONS</t>
  </si>
  <si>
    <t>x: poids d'un pion</t>
  </si>
  <si>
    <t>c &lt;= 2,3333</t>
  </si>
  <si>
    <t>Le volume d'un pion:</t>
  </si>
  <si>
    <t>ON DIVISE PAR 1,2</t>
  </si>
  <si>
    <t xml:space="preserve">    volume</t>
  </si>
  <si>
    <t>a² + a² = 9,9²</t>
  </si>
  <si>
    <t>2a² = 98</t>
  </si>
  <si>
    <t>a =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</si>
</sst>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2" borderId="0" xfId="0" applyFont="1" applyFill="1"/>
    <xf numFmtId="2" fontId="0" fillId="0" borderId="0" xfId="0" applyNumberFormat="1"/>
    <xf numFmtId="0" fontId="1" fillId="0" borderId="0" xfId="0" applyFont="1"/>
    <xf numFmtId="0" fontId="3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152400</xdr:colOff>
      <xdr:row>12</xdr:row>
      <xdr:rowOff>52387</xdr:rowOff>
    </xdr:from>
    <xdr:ext cx="2257424" cy="4470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5238750" y="2338387"/>
              <a:ext cx="2257424" cy="447045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fr-CA" sz="1100" b="0" i="0">
                        <a:latin typeface="Cambria Math"/>
                      </a:rPr>
                      <m:t>V</m:t>
                    </m:r>
                    <m:r>
                      <a:rPr lang="fr-CA" sz="11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C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𝑏</m:t>
                            </m:r>
                          </m:sub>
                        </m:sSub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h</m:t>
                        </m:r>
                        <m:r>
                          <m:rPr>
                            <m:nor/>
                          </m:rPr>
                          <a:rPr lang="fr-CA">
                            <a:effectLst/>
                          </a:rPr>
                          <m:t> </m:t>
                        </m:r>
                      </m:num>
                      <m:den>
                        <m:r>
                          <a:rPr lang="fr-CA" sz="1100" b="0" i="1">
                            <a:latin typeface="Cambria Math"/>
                          </a:rPr>
                          <m:t>3</m:t>
                        </m:r>
                      </m:den>
                    </m:f>
                    <m:r>
                      <a:rPr lang="fr-CA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e>
                          <m:sup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×</m:t>
                        </m:r>
                        <m:r>
                          <m:rPr>
                            <m:nor/>
                          </m:r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1,1</m:t>
                        </m:r>
                        <m:r>
                          <m:rPr>
                            <m:nor/>
                          </m:r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c</m:t>
                        </m:r>
                        <m:r>
                          <m:rPr>
                            <m:nor/>
                          </m:rPr>
                          <a:rPr lang="fr-CA" sz="11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  <m:r>
                      <a:rPr lang="fr-C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1,1</m:t>
                        </m:r>
                        <m:sSup>
                          <m:sSupPr>
                            <m:ctrlP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e>
                          <m:sup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fr-CA" sz="1100"/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5238750" y="2338387"/>
              <a:ext cx="2257424" cy="447045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A" sz="1100" b="0" i="0">
                  <a:latin typeface="Cambria Math"/>
                </a:rPr>
                <a:t>V=(</a:t>
              </a:r>
              <a:r>
                <a:rPr lang="fr-C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𝐴_𝑏×ℎ"</a:t>
              </a:r>
              <a:r>
                <a:rPr lang="fr-CA" i="0">
                  <a:effectLst/>
                </a:rPr>
                <a:t> </a:t>
              </a:r>
              <a:r>
                <a:rPr lang="fr-CA" sz="1100" b="0" i="0">
                  <a:effectLst/>
                  <a:latin typeface="Cambria Math"/>
                </a:rPr>
                <a:t>" )/</a:t>
              </a:r>
              <a:r>
                <a:rPr lang="fr-CA" sz="1100" b="0" i="0">
                  <a:latin typeface="Cambria Math"/>
                </a:rPr>
                <a:t>3=</a:t>
              </a:r>
              <a:r>
                <a:rPr lang="fr-C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fr-C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𝑐^2</a:t>
              </a:r>
              <a:r>
                <a:rPr lang="fr-C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×"1,1c</a:t>
              </a:r>
              <a:r>
                <a:rPr lang="fr-CA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 </a:t>
              </a:r>
              <a:r>
                <a:rPr lang="fr-C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)/3</a:t>
              </a:r>
              <a:r>
                <a:rPr lang="fr-C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=(1,1𝑐^3)/3</a:t>
              </a:r>
              <a:endParaRPr lang="fr-CA" sz="1100"/>
            </a:p>
          </xdr:txBody>
        </xdr:sp>
      </mc:Fallback>
    </mc:AlternateContent>
    <xdr:clientData/>
  </xdr:oneCellAnchor>
  <xdr:oneCellAnchor>
    <xdr:from>
      <xdr:col>9</xdr:col>
      <xdr:colOff>28575</xdr:colOff>
      <xdr:row>15</xdr:row>
      <xdr:rowOff>157162</xdr:rowOff>
    </xdr:from>
    <xdr:ext cx="762000" cy="4470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6324600" y="3014662"/>
              <a:ext cx="762000" cy="447045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1,1</m:t>
                        </m:r>
                        <m:sSup>
                          <m:sSupPr>
                            <m:ctrlP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</m:t>
                            </m:r>
                          </m:e>
                          <m:sup>
                            <m:r>
                              <a:rPr lang="fr-CA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fr-CA" sz="11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6324600" y="3014662"/>
              <a:ext cx="762000" cy="447045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(1,1𝑐^3)/3</a:t>
              </a:r>
              <a:endParaRPr lang="fr-CA" sz="1100"/>
            </a:p>
          </xdr:txBody>
        </xdr:sp>
      </mc:Fallback>
    </mc:AlternateContent>
    <xdr:clientData/>
  </xdr:oneCellAnchor>
  <xdr:oneCellAnchor>
    <xdr:from>
      <xdr:col>9</xdr:col>
      <xdr:colOff>19050</xdr:colOff>
      <xdr:row>18</xdr:row>
      <xdr:rowOff>128587</xdr:rowOff>
    </xdr:from>
    <xdr:ext cx="762000" cy="2719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6315075" y="3557587"/>
              <a:ext cx="762000" cy="271998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C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1,1</m:t>
                    </m:r>
                    <m:sSup>
                      <m:sSupPr>
                        <m:ctrl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</m:t>
                        </m:r>
                      </m:e>
                      <m:sup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fr-CA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6315075" y="3557587"/>
              <a:ext cx="762000" cy="271998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1,1𝑐^3</a:t>
              </a:r>
              <a:endParaRPr lang="fr-CA" sz="1100"/>
            </a:p>
          </xdr:txBody>
        </xdr:sp>
      </mc:Fallback>
    </mc:AlternateContent>
    <xdr:clientData/>
  </xdr:oneCellAnchor>
  <xdr:oneCellAnchor>
    <xdr:from>
      <xdr:col>9</xdr:col>
      <xdr:colOff>19050</xdr:colOff>
      <xdr:row>19</xdr:row>
      <xdr:rowOff>138112</xdr:rowOff>
    </xdr:from>
    <xdr:ext cx="762000" cy="2719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6315075" y="3757612"/>
              <a:ext cx="762000" cy="271998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</m:t>
                        </m:r>
                      </m:e>
                      <m:sup>
                        <m:r>
                          <a:rPr lang="fr-CA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fr-CA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>
              <a:off x="6315075" y="3757612"/>
              <a:ext cx="762000" cy="271998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A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𝑐^3</a:t>
              </a:r>
              <a:endParaRPr lang="fr-CA" sz="1100"/>
            </a:p>
          </xdr:txBody>
        </xdr:sp>
      </mc:Fallback>
    </mc:AlternateContent>
    <xdr:clientData/>
  </xdr:oneCellAnchor>
  <xdr:oneCellAnchor>
    <xdr:from>
      <xdr:col>9</xdr:col>
      <xdr:colOff>19050</xdr:colOff>
      <xdr:row>20</xdr:row>
      <xdr:rowOff>147637</xdr:rowOff>
    </xdr:from>
    <xdr:ext cx="762000" cy="2719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/>
            <xdr:cNvSpPr txBox="1"/>
          </xdr:nvSpPr>
          <xdr:spPr>
            <a:xfrm>
              <a:off x="6315075" y="3957637"/>
              <a:ext cx="762000" cy="271998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CA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𝑐</m:t>
                    </m:r>
                  </m:oMath>
                </m:oMathPara>
              </a14:m>
              <a:endParaRPr lang="fr-CA" sz="1100"/>
            </a:p>
          </xdr:txBody>
        </xdr:sp>
      </mc:Choice>
      <mc:Fallback xmlns="">
        <xdr:sp macro="" textlink="">
          <xdr:nvSpPr>
            <xdr:cNvPr id="6" name="ZoneTexte 5"/>
            <xdr:cNvSpPr txBox="1"/>
          </xdr:nvSpPr>
          <xdr:spPr>
            <a:xfrm>
              <a:off x="6315075" y="3957637"/>
              <a:ext cx="762000" cy="271998"/>
            </a:xfrm>
            <a:prstGeom prst="rect">
              <a:avLst/>
            </a:prstGeom>
            <a:solidFill>
              <a:schemeClr val="accent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CA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</a:t>
              </a:r>
              <a:endParaRPr lang="fr-CA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2"/>
  <sheetViews>
    <sheetView tabSelected="1" topLeftCell="A3" zoomScaleNormal="100" workbookViewId="0">
      <selection activeCell="P15" sqref="P15"/>
    </sheetView>
  </sheetViews>
  <sheetFormatPr baseColWidth="10" defaultRowHeight="15" x14ac:dyDescent="0.25"/>
  <cols>
    <col min="1" max="1" width="1.5703125" customWidth="1"/>
    <col min="2" max="2" width="26.42578125" customWidth="1"/>
    <col min="3" max="3" width="8.140625" customWidth="1"/>
    <col min="4" max="4" width="2.140625" customWidth="1"/>
    <col min="7" max="7" width="4.140625" customWidth="1"/>
    <col min="9" max="9" width="2.5703125" customWidth="1"/>
    <col min="10" max="10" width="3.85546875" customWidth="1"/>
    <col min="11" max="11" width="7.85546875" customWidth="1"/>
    <col min="12" max="12" width="3" customWidth="1"/>
    <col min="13" max="13" width="9.85546875" customWidth="1"/>
    <col min="14" max="14" width="1.85546875" customWidth="1"/>
    <col min="16" max="16" width="10.5703125" customWidth="1"/>
    <col min="17" max="17" width="0.7109375" customWidth="1"/>
  </cols>
  <sheetData>
    <row r="3" spans="2:17" ht="15.75" thickBot="1" x14ac:dyDescent="0.3">
      <c r="B3" t="s">
        <v>2</v>
      </c>
      <c r="C3">
        <v>204.8</v>
      </c>
      <c r="E3" t="s">
        <v>0</v>
      </c>
      <c r="F3" s="4">
        <v>1925</v>
      </c>
      <c r="G3" s="1"/>
    </row>
    <row r="4" spans="2:17" ht="15.75" thickTop="1" x14ac:dyDescent="0.25">
      <c r="B4" t="s">
        <v>3</v>
      </c>
      <c r="C4" s="2">
        <f>C3*2</f>
        <v>409.6</v>
      </c>
      <c r="E4" t="s">
        <v>1</v>
      </c>
      <c r="F4" s="4">
        <v>1916</v>
      </c>
      <c r="H4" s="4">
        <f>F4</f>
        <v>1916</v>
      </c>
      <c r="I4" t="s">
        <v>17</v>
      </c>
      <c r="J4" t="s">
        <v>18</v>
      </c>
      <c r="K4">
        <f>C22</f>
        <v>1894.532025</v>
      </c>
      <c r="L4" t="s">
        <v>19</v>
      </c>
      <c r="M4" s="4">
        <f>F3</f>
        <v>1925</v>
      </c>
      <c r="O4" s="6" t="s">
        <v>28</v>
      </c>
      <c r="P4" s="7"/>
      <c r="Q4" s="8"/>
    </row>
    <row r="5" spans="2:17" x14ac:dyDescent="0.25">
      <c r="B5" t="s">
        <v>4</v>
      </c>
      <c r="C5" s="2">
        <v>1150</v>
      </c>
      <c r="F5" s="4"/>
      <c r="H5">
        <f>H4-K4</f>
        <v>21.467975000000024</v>
      </c>
      <c r="I5" t="s">
        <v>17</v>
      </c>
      <c r="J5" t="s">
        <v>20</v>
      </c>
      <c r="L5" t="s">
        <v>19</v>
      </c>
      <c r="M5">
        <f>M4-K4</f>
        <v>30.467975000000024</v>
      </c>
      <c r="O5" s="9"/>
      <c r="P5" s="10"/>
      <c r="Q5" s="11"/>
    </row>
    <row r="6" spans="2:17" x14ac:dyDescent="0.25">
      <c r="E6" t="s">
        <v>30</v>
      </c>
      <c r="H6">
        <f>H5/6</f>
        <v>3.5779958333333375</v>
      </c>
      <c r="I6" t="s">
        <v>17</v>
      </c>
      <c r="J6" t="s">
        <v>21</v>
      </c>
      <c r="L6" t="s">
        <v>19</v>
      </c>
      <c r="M6">
        <f>M5/6</f>
        <v>5.077995833333337</v>
      </c>
      <c r="O6" s="9" t="s">
        <v>35</v>
      </c>
      <c r="P6" s="10"/>
      <c r="Q6" s="11"/>
    </row>
    <row r="7" spans="2:17" x14ac:dyDescent="0.25">
      <c r="B7" t="s">
        <v>5</v>
      </c>
      <c r="C7">
        <v>0.7</v>
      </c>
      <c r="O7" s="9" t="s">
        <v>36</v>
      </c>
      <c r="P7" s="10"/>
      <c r="Q7" s="11"/>
    </row>
    <row r="8" spans="2:17" x14ac:dyDescent="0.25">
      <c r="B8" t="s">
        <v>6</v>
      </c>
      <c r="C8">
        <v>26</v>
      </c>
      <c r="E8" s="15" t="s">
        <v>33</v>
      </c>
      <c r="O8" s="9" t="s">
        <v>37</v>
      </c>
      <c r="P8" s="10"/>
      <c r="Q8" s="11"/>
    </row>
    <row r="9" spans="2:17" x14ac:dyDescent="0.25">
      <c r="B9" t="s">
        <v>7</v>
      </c>
      <c r="C9" s="2">
        <f>C7*60+C8</f>
        <v>68</v>
      </c>
      <c r="E9" t="s">
        <v>32</v>
      </c>
      <c r="H9">
        <f>H6/1.2</f>
        <v>2.9816631944444478</v>
      </c>
      <c r="I9" t="s">
        <v>17</v>
      </c>
      <c r="J9" t="s">
        <v>34</v>
      </c>
      <c r="L9" t="s">
        <v>19</v>
      </c>
      <c r="M9">
        <f>M6/1.2</f>
        <v>4.2316631944444474</v>
      </c>
      <c r="O9" s="9"/>
      <c r="P9" s="10"/>
      <c r="Q9" s="11"/>
    </row>
    <row r="10" spans="2:17" x14ac:dyDescent="0.25">
      <c r="B10" t="s">
        <v>8</v>
      </c>
      <c r="C10" s="2">
        <f>C7*90+C8</f>
        <v>89</v>
      </c>
      <c r="O10" s="9" t="s">
        <v>27</v>
      </c>
      <c r="P10" s="10"/>
      <c r="Q10" s="11"/>
    </row>
    <row r="11" spans="2:17" x14ac:dyDescent="0.25">
      <c r="E11" t="s">
        <v>22</v>
      </c>
      <c r="H11" t="s">
        <v>23</v>
      </c>
      <c r="O11" s="9"/>
      <c r="P11" s="10"/>
      <c r="Q11" s="11"/>
    </row>
    <row r="12" spans="2:17" ht="15.75" thickBot="1" x14ac:dyDescent="0.3">
      <c r="B12" t="s">
        <v>9</v>
      </c>
      <c r="C12">
        <v>3.375</v>
      </c>
      <c r="E12" t="s">
        <v>24</v>
      </c>
      <c r="H12" t="s">
        <v>25</v>
      </c>
      <c r="O12" s="12" t="s">
        <v>31</v>
      </c>
      <c r="P12" s="13"/>
      <c r="Q12" s="14"/>
    </row>
    <row r="13" spans="2:17" ht="15.75" thickTop="1" x14ac:dyDescent="0.25">
      <c r="B13" t="s">
        <v>10</v>
      </c>
      <c r="C13" s="2">
        <f>1.2*C12</f>
        <v>4.05</v>
      </c>
    </row>
    <row r="14" spans="2:17" x14ac:dyDescent="0.25">
      <c r="E14" t="s">
        <v>26</v>
      </c>
    </row>
    <row r="15" spans="2:17" x14ac:dyDescent="0.25">
      <c r="B15" t="s">
        <v>11</v>
      </c>
      <c r="C15" s="3">
        <v>1.3333333333333333</v>
      </c>
    </row>
    <row r="16" spans="2:17" x14ac:dyDescent="0.25">
      <c r="B16" t="s">
        <v>12</v>
      </c>
      <c r="C16">
        <f>3/C15</f>
        <v>2.25</v>
      </c>
    </row>
    <row r="17" spans="2:13" x14ac:dyDescent="0.25">
      <c r="B17" t="s">
        <v>13</v>
      </c>
      <c r="C17">
        <f>3.1415*1.5^2*C16/10</f>
        <v>1.5903843750000002</v>
      </c>
      <c r="H17">
        <f>H9</f>
        <v>2.9816631944444478</v>
      </c>
      <c r="I17" t="s">
        <v>17</v>
      </c>
      <c r="L17" t="s">
        <v>19</v>
      </c>
      <c r="M17">
        <f>M9</f>
        <v>4.2316631944444474</v>
      </c>
    </row>
    <row r="18" spans="2:13" x14ac:dyDescent="0.25">
      <c r="B18" t="s">
        <v>14</v>
      </c>
      <c r="C18">
        <f>3.1415*2^2*0.3</f>
        <v>3.7698</v>
      </c>
    </row>
    <row r="19" spans="2:13" x14ac:dyDescent="0.25">
      <c r="B19" t="s">
        <v>15</v>
      </c>
      <c r="C19" s="2">
        <f>20*C17*1.2</f>
        <v>38.169225000000004</v>
      </c>
    </row>
    <row r="20" spans="2:13" x14ac:dyDescent="0.25">
      <c r="B20" t="s">
        <v>16</v>
      </c>
      <c r="C20" s="2">
        <f>30*C18*1.2</f>
        <v>135.71279999999999</v>
      </c>
      <c r="H20">
        <f>3*H17</f>
        <v>8.9449895833333439</v>
      </c>
      <c r="I20" t="s">
        <v>17</v>
      </c>
      <c r="L20" t="s">
        <v>19</v>
      </c>
      <c r="M20">
        <f>3*M17</f>
        <v>12.694989583333342</v>
      </c>
    </row>
    <row r="21" spans="2:13" x14ac:dyDescent="0.25">
      <c r="H21">
        <f>H20/1.1</f>
        <v>8.1318087121212219</v>
      </c>
      <c r="I21" t="s">
        <v>17</v>
      </c>
      <c r="L21" t="s">
        <v>19</v>
      </c>
      <c r="M21">
        <f>M20/1.1</f>
        <v>11.540899621212128</v>
      </c>
    </row>
    <row r="22" spans="2:13" x14ac:dyDescent="0.25">
      <c r="B22" s="1" t="s">
        <v>29</v>
      </c>
      <c r="C22" s="5">
        <f>C4+C5+C9+C10+C13+C19+C20</f>
        <v>1894.532025</v>
      </c>
      <c r="H22" s="2">
        <f>H21^(1/3)</f>
        <v>2.0109242807466297</v>
      </c>
      <c r="I22" s="2" t="s">
        <v>17</v>
      </c>
      <c r="J22" s="2"/>
      <c r="K22" s="2"/>
      <c r="L22" s="2" t="s">
        <v>19</v>
      </c>
      <c r="M22" s="2">
        <f>M21^(1/3)</f>
        <v>2.2598514286917228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Allard Luc</dc:creator>
  <cp:lastModifiedBy>Allard Luc</cp:lastModifiedBy>
  <dcterms:created xsi:type="dcterms:W3CDTF">2017-05-29T15:54:29Z</dcterms:created>
  <dcterms:modified xsi:type="dcterms:W3CDTF">2017-05-30T13:36:12Z</dcterms:modified>
</cp:coreProperties>
</file>